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Podaci\OBJAVA PODATAKA\"/>
    </mc:Choice>
  </mc:AlternateContent>
  <xr:revisionPtr revIDLastSave="0" documentId="13_ncr:1_{2003CC51-FB30-48BB-87AA-C0BE55C198EE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01-2025" sheetId="1" r:id="rId1"/>
    <sheet name="02-2025" sheetId="2" r:id="rId2"/>
    <sheet name="03-2025" sheetId="3" r:id="rId3"/>
    <sheet name="04-2025" sheetId="4" r:id="rId4"/>
    <sheet name="05-2025" sheetId="5" r:id="rId5"/>
    <sheet name="06-2025" sheetId="6" r:id="rId6"/>
    <sheet name="07-2025" sheetId="7" r:id="rId7"/>
    <sheet name="08-2025" sheetId="8" r:id="rId8"/>
    <sheet name="09-2025" sheetId="9" r:id="rId9"/>
    <sheet name="10-2025" sheetId="10" r:id="rId10"/>
    <sheet name="11-2025" sheetId="11" r:id="rId11"/>
    <sheet name="12-2025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2" l="1"/>
  <c r="C19" i="12"/>
  <c r="C16" i="12"/>
  <c r="C14" i="12"/>
  <c r="C19" i="11"/>
  <c r="C16" i="11"/>
  <c r="C14" i="11"/>
  <c r="C16" i="10"/>
  <c r="C14" i="10"/>
  <c r="C17" i="9"/>
  <c r="C19" i="9"/>
  <c r="C16" i="9"/>
  <c r="C14" i="9"/>
  <c r="C21" i="12" l="1"/>
  <c r="C21" i="11"/>
  <c r="C21" i="10"/>
  <c r="C21" i="9"/>
  <c r="C17" i="8"/>
  <c r="C14" i="8" l="1"/>
  <c r="C21" i="8" l="1"/>
  <c r="C14" i="7"/>
  <c r="C21" i="7" s="1"/>
  <c r="C19" i="6"/>
  <c r="C16" i="6"/>
  <c r="C17" i="6"/>
  <c r="C14" i="6"/>
  <c r="C14" i="5"/>
  <c r="C19" i="5"/>
  <c r="C16" i="5"/>
  <c r="C19" i="4"/>
  <c r="C21" i="4" s="1"/>
  <c r="C16" i="4"/>
  <c r="C14" i="4"/>
  <c r="C21" i="3"/>
  <c r="C21" i="6" l="1"/>
  <c r="C21" i="5"/>
  <c r="C21" i="2"/>
  <c r="C19" i="2"/>
  <c r="C16" i="2"/>
  <c r="C14" i="2"/>
  <c r="C21" i="1"/>
  <c r="C19" i="1"/>
  <c r="C16" i="1"/>
  <c r="C14" i="1"/>
</calcChain>
</file>

<file path=xl/sharedStrings.xml><?xml version="1.0" encoding="utf-8"?>
<sst xmlns="http://schemas.openxmlformats.org/spreadsheetml/2006/main" count="264" uniqueCount="34">
  <si>
    <t>ISPLATA SREDSTAVA ZA RAZDOBLJE:</t>
  </si>
  <si>
    <t>SIJEČANJ 2025.</t>
  </si>
  <si>
    <t>NAZIV ISPLATITELJA:</t>
  </si>
  <si>
    <t>MINISTARSTVO ZNANOSTI I OBRAZOVANJA</t>
  </si>
  <si>
    <t>NAZIV PRIMATELJA:</t>
  </si>
  <si>
    <t>OŠ VUKOVINA</t>
  </si>
  <si>
    <t>ADRESA PRIMATELJA:</t>
  </si>
  <si>
    <t>GORNJE PODOTOČJE, Školska 20/A, 10419 Vukovina</t>
  </si>
  <si>
    <t>OIB PRIMATELJA:</t>
  </si>
  <si>
    <t>IZVOR SREDSTAVA:</t>
  </si>
  <si>
    <t>DRŽAVNI PRORAČUN</t>
  </si>
  <si>
    <t>NAČIN OBJAVE:</t>
  </si>
  <si>
    <t>JAVNA</t>
  </si>
  <si>
    <t>ISPLAĆENO PO VRSTAMA RASHODA: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</si>
  <si>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</si>
  <si>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</si>
  <si>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</si>
  <si>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</si>
  <si>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</si>
  <si>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</si>
  <si>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Potraživanja za rashode koje se refundiraju</t>
  </si>
  <si>
    <t>UKUPNO:</t>
  </si>
  <si>
    <t>VELJAČA 2025.</t>
  </si>
  <si>
    <t>OŽUJAK 2025.</t>
  </si>
  <si>
    <t>TRAVANJ 2025.</t>
  </si>
  <si>
    <t>SVIBANJ 2025.</t>
  </si>
  <si>
    <t>LIPANJ 2025.</t>
  </si>
  <si>
    <t>SRPANJ 2025.</t>
  </si>
  <si>
    <t xml:space="preserve">Plaće za redovan rad </t>
  </si>
  <si>
    <t>KOLOVOZ 2025.</t>
  </si>
  <si>
    <t>RUJAN 2025.</t>
  </si>
  <si>
    <t>LISTOPAD 2025.</t>
  </si>
  <si>
    <t>STUDENI 2025.</t>
  </si>
  <si>
    <t>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</si>
</sst>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3.7109375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1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121478.54+4827.85+11065.44</f>
        <v>137371.82999999999</v>
      </c>
    </row>
    <row r="15" spans="1:3" x14ac:dyDescent="0.25">
      <c r="A15" s="4">
        <v>3113</v>
      </c>
      <c r="B15" s="3" t="s">
        <v>15</v>
      </c>
      <c r="C15" s="5">
        <v>7229.31</v>
      </c>
    </row>
    <row r="16" spans="1:3" x14ac:dyDescent="0.25">
      <c r="A16" s="4">
        <v>3114</v>
      </c>
      <c r="B16" s="3" t="s">
        <v>16</v>
      </c>
      <c r="C16" s="5">
        <f>1605.16+4905.39</f>
        <v>6510.55</v>
      </c>
    </row>
    <row r="17" spans="1:3" x14ac:dyDescent="0.25">
      <c r="A17" s="4">
        <v>3121</v>
      </c>
      <c r="B17" s="3" t="s">
        <v>17</v>
      </c>
      <c r="C17" s="5">
        <v>0</v>
      </c>
    </row>
    <row r="18" spans="1:3" x14ac:dyDescent="0.25">
      <c r="A18" s="4">
        <v>3132</v>
      </c>
      <c r="B18" s="3" t="s">
        <v>18</v>
      </c>
      <c r="C18" s="5">
        <v>24311.65</v>
      </c>
    </row>
    <row r="19" spans="1:3" x14ac:dyDescent="0.25">
      <c r="A19" s="4">
        <v>3212</v>
      </c>
      <c r="B19" s="3" t="s">
        <v>19</v>
      </c>
      <c r="C19" s="5">
        <f>87.85+4811.88</f>
        <v>4899.7299999999996</v>
      </c>
    </row>
    <row r="20" spans="1:3" x14ac:dyDescent="0.25">
      <c r="A20" s="4">
        <v>1291</v>
      </c>
      <c r="B20" s="3" t="s">
        <v>20</v>
      </c>
      <c r="C20" s="5">
        <v>230.3</v>
      </c>
    </row>
    <row r="21" spans="1:3" x14ac:dyDescent="0.25">
      <c r="A21" s="3"/>
      <c r="B21" s="1" t="s">
        <v>21</v>
      </c>
      <c r="C21" s="6">
        <f>SUM(C14:C20)</f>
        <v>180553.37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CE71-DD7D-4718-AC95-71FD8FDF3AEC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31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137734.71+1835.94+775.62</f>
        <v>140346.26999999999</v>
      </c>
    </row>
    <row r="15" spans="1:3" x14ac:dyDescent="0.25">
      <c r="A15" s="4">
        <v>3113</v>
      </c>
      <c r="B15" s="3" t="s">
        <v>15</v>
      </c>
      <c r="C15" s="5">
        <v>8869.09</v>
      </c>
    </row>
    <row r="16" spans="1:3" x14ac:dyDescent="0.25">
      <c r="A16" s="4">
        <v>3114</v>
      </c>
      <c r="B16" s="3" t="s">
        <v>16</v>
      </c>
      <c r="C16" s="5">
        <f>1764.41+5969.42</f>
        <v>7733.83</v>
      </c>
    </row>
    <row r="17" spans="1:3" x14ac:dyDescent="0.25">
      <c r="A17" s="4">
        <v>3121</v>
      </c>
      <c r="B17" s="3" t="s">
        <v>17</v>
      </c>
      <c r="C17" s="5">
        <v>523.83000000000004</v>
      </c>
    </row>
    <row r="18" spans="1:3" x14ac:dyDescent="0.25">
      <c r="A18" s="4">
        <v>3132</v>
      </c>
      <c r="B18" s="3" t="s">
        <v>18</v>
      </c>
      <c r="C18" s="5">
        <v>25896.63</v>
      </c>
    </row>
    <row r="19" spans="1:3" x14ac:dyDescent="0.25">
      <c r="A19" s="4">
        <v>3212</v>
      </c>
      <c r="B19" s="3" t="s">
        <v>19</v>
      </c>
      <c r="C19" s="5">
        <v>4889.2299999999996</v>
      </c>
    </row>
    <row r="20" spans="1:3" x14ac:dyDescent="0.25">
      <c r="A20" s="4">
        <v>1291</v>
      </c>
      <c r="B20" s="3" t="s">
        <v>20</v>
      </c>
      <c r="C20" s="5">
        <v>865.08</v>
      </c>
    </row>
    <row r="21" spans="1:3" x14ac:dyDescent="0.25">
      <c r="A21" s="3"/>
      <c r="B21" s="1" t="s">
        <v>21</v>
      </c>
      <c r="C21" s="6">
        <f>SUM(C14:C20)</f>
        <v>189123.95999999996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D71F-1279-4494-9AB2-241E6D57667C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32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129930.06+4555.71+6388.72</f>
        <v>140874.49</v>
      </c>
    </row>
    <row r="15" spans="1:3" x14ac:dyDescent="0.25">
      <c r="A15" s="4">
        <v>3113</v>
      </c>
      <c r="B15" s="3" t="s">
        <v>15</v>
      </c>
      <c r="C15" s="5">
        <v>9983.84</v>
      </c>
    </row>
    <row r="16" spans="1:3" x14ac:dyDescent="0.25">
      <c r="A16" s="4">
        <v>3114</v>
      </c>
      <c r="B16" s="3" t="s">
        <v>16</v>
      </c>
      <c r="C16" s="5">
        <f>2025.15+5546.06</f>
        <v>7571.2100000000009</v>
      </c>
    </row>
    <row r="17" spans="1:3" x14ac:dyDescent="0.25">
      <c r="A17" s="4">
        <v>3121</v>
      </c>
      <c r="B17" s="3" t="s">
        <v>17</v>
      </c>
      <c r="C17" s="5">
        <v>5100</v>
      </c>
    </row>
    <row r="18" spans="1:3" x14ac:dyDescent="0.25">
      <c r="A18" s="4">
        <v>3132</v>
      </c>
      <c r="B18" s="3" t="s">
        <v>18</v>
      </c>
      <c r="C18" s="5">
        <v>26140.9</v>
      </c>
    </row>
    <row r="19" spans="1:3" x14ac:dyDescent="0.25">
      <c r="A19" s="4">
        <v>3212</v>
      </c>
      <c r="B19" s="3" t="s">
        <v>19</v>
      </c>
      <c r="C19" s="5">
        <f>4140.64+127.63</f>
        <v>4268.2700000000004</v>
      </c>
    </row>
    <row r="20" spans="1:3" x14ac:dyDescent="0.25">
      <c r="A20" s="4">
        <v>1291</v>
      </c>
      <c r="B20" s="3" t="s">
        <v>20</v>
      </c>
      <c r="C20" s="5">
        <v>535.01</v>
      </c>
    </row>
    <row r="21" spans="1:3" x14ac:dyDescent="0.25">
      <c r="A21" s="3"/>
      <c r="B21" s="1" t="s">
        <v>21</v>
      </c>
      <c r="C21" s="6">
        <f>SUM(C14:C20)</f>
        <v>194473.71999999997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1685-3E4F-4BD1-B01D-30A8EF876FDA}">
  <dimension ref="A2:C21"/>
  <sheetViews>
    <sheetView tabSelected="1"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33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124536.37+4653.99+11146.66</f>
        <v>140337.01999999999</v>
      </c>
    </row>
    <row r="15" spans="1:3" x14ac:dyDescent="0.25">
      <c r="A15" s="4">
        <v>3113</v>
      </c>
      <c r="B15" s="3" t="s">
        <v>15</v>
      </c>
      <c r="C15" s="5">
        <v>9145.8799999999992</v>
      </c>
    </row>
    <row r="16" spans="1:3" x14ac:dyDescent="0.25">
      <c r="A16" s="4">
        <v>3114</v>
      </c>
      <c r="B16" s="3" t="s">
        <v>16</v>
      </c>
      <c r="C16" s="5">
        <f>4633.22+4223.87</f>
        <v>8857.09</v>
      </c>
    </row>
    <row r="17" spans="1:3" x14ac:dyDescent="0.25">
      <c r="A17" s="4">
        <v>3121</v>
      </c>
      <c r="B17" s="3" t="s">
        <v>17</v>
      </c>
      <c r="C17" s="5">
        <f>441.44+611.13</f>
        <v>1052.57</v>
      </c>
    </row>
    <row r="18" spans="1:3" x14ac:dyDescent="0.25">
      <c r="A18" s="4">
        <v>3132</v>
      </c>
      <c r="B18" s="3" t="s">
        <v>18</v>
      </c>
      <c r="C18" s="5">
        <v>25631.09</v>
      </c>
    </row>
    <row r="19" spans="1:3" x14ac:dyDescent="0.25">
      <c r="A19" s="4">
        <v>3212</v>
      </c>
      <c r="B19" s="3" t="s">
        <v>19</v>
      </c>
      <c r="C19" s="5">
        <f>4366.1+181.92</f>
        <v>4548.0200000000004</v>
      </c>
    </row>
    <row r="20" spans="1:3" x14ac:dyDescent="0.25">
      <c r="A20" s="4">
        <v>1291</v>
      </c>
      <c r="B20" s="3" t="s">
        <v>20</v>
      </c>
      <c r="C20" s="5">
        <v>660.02</v>
      </c>
    </row>
    <row r="21" spans="1:3" x14ac:dyDescent="0.25">
      <c r="A21" s="3"/>
      <c r="B21" s="1" t="s">
        <v>21</v>
      </c>
      <c r="C21" s="6">
        <f>SUM(C14:C20)</f>
        <v>190231.68999999997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F4CC0-FF1C-407E-80E5-66B003B0A3EA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22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121478.54+4827.85+11065.44</f>
        <v>137371.82999999999</v>
      </c>
    </row>
    <row r="15" spans="1:3" x14ac:dyDescent="0.25">
      <c r="A15" s="4">
        <v>3113</v>
      </c>
      <c r="B15" s="3" t="s">
        <v>15</v>
      </c>
      <c r="C15" s="5">
        <v>7229.31</v>
      </c>
    </row>
    <row r="16" spans="1:3" x14ac:dyDescent="0.25">
      <c r="A16" s="4">
        <v>3114</v>
      </c>
      <c r="B16" s="3" t="s">
        <v>16</v>
      </c>
      <c r="C16" s="5">
        <f>1605.16+4905.39</f>
        <v>6510.55</v>
      </c>
    </row>
    <row r="17" spans="1:3" x14ac:dyDescent="0.25">
      <c r="A17" s="4">
        <v>3121</v>
      </c>
      <c r="B17" s="3" t="s">
        <v>17</v>
      </c>
      <c r="C17" s="5">
        <v>441.44</v>
      </c>
    </row>
    <row r="18" spans="1:3" x14ac:dyDescent="0.25">
      <c r="A18" s="4">
        <v>3132</v>
      </c>
      <c r="B18" s="3" t="s">
        <v>18</v>
      </c>
      <c r="C18" s="5">
        <v>24311.65</v>
      </c>
    </row>
    <row r="19" spans="1:3" x14ac:dyDescent="0.25">
      <c r="A19" s="4">
        <v>3212</v>
      </c>
      <c r="B19" s="3" t="s">
        <v>19</v>
      </c>
      <c r="C19" s="5">
        <f>87.85+4811.88</f>
        <v>4899.7300000000005</v>
      </c>
    </row>
    <row r="20" spans="1:3" x14ac:dyDescent="0.25">
      <c r="A20" s="4">
        <v>1291</v>
      </c>
      <c r="B20" s="3" t="s">
        <v>20</v>
      </c>
      <c r="C20" s="5">
        <v>230.3</v>
      </c>
    </row>
    <row r="21" spans="1:3" x14ac:dyDescent="0.25">
      <c r="A21" s="3"/>
      <c r="B21" s="1" t="s">
        <v>21</v>
      </c>
      <c r="C21" s="6">
        <f>SUM(C14:C20)</f>
        <v>180994.80999999997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D48C-2AAE-408D-8C46-F11D349F7E4C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23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v>143022.37</v>
      </c>
    </row>
    <row r="15" spans="1:3" x14ac:dyDescent="0.25">
      <c r="A15" s="4">
        <v>3113</v>
      </c>
      <c r="B15" s="3" t="s">
        <v>15</v>
      </c>
      <c r="C15" s="5">
        <v>9370.2099999999991</v>
      </c>
    </row>
    <row r="16" spans="1:3" x14ac:dyDescent="0.25">
      <c r="A16" s="4">
        <v>3114</v>
      </c>
      <c r="B16" s="3" t="s">
        <v>16</v>
      </c>
      <c r="C16" s="5">
        <v>7578.97</v>
      </c>
    </row>
    <row r="17" spans="1:3" x14ac:dyDescent="0.25">
      <c r="A17" s="4">
        <v>3121</v>
      </c>
      <c r="B17" s="3" t="s">
        <v>17</v>
      </c>
      <c r="C17" s="5">
        <v>7500</v>
      </c>
    </row>
    <row r="18" spans="1:3" x14ac:dyDescent="0.25">
      <c r="A18" s="4">
        <v>3132</v>
      </c>
      <c r="B18" s="3" t="s">
        <v>18</v>
      </c>
      <c r="C18" s="5">
        <v>25759.9</v>
      </c>
    </row>
    <row r="19" spans="1:3" x14ac:dyDescent="0.25">
      <c r="A19" s="4">
        <v>3212</v>
      </c>
      <c r="B19" s="3" t="s">
        <v>19</v>
      </c>
      <c r="C19" s="5">
        <v>5559.11</v>
      </c>
    </row>
    <row r="20" spans="1:3" x14ac:dyDescent="0.25">
      <c r="A20" s="4">
        <v>1291</v>
      </c>
      <c r="B20" s="3" t="s">
        <v>20</v>
      </c>
      <c r="C20" s="5">
        <v>26.91</v>
      </c>
    </row>
    <row r="21" spans="1:3" x14ac:dyDescent="0.25">
      <c r="A21" s="3"/>
      <c r="B21" s="1" t="s">
        <v>21</v>
      </c>
      <c r="C21" s="6">
        <f>SUM(C14:C20)</f>
        <v>198817.46999999997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38B2-5798-4570-AAF6-7213A3C8F3ED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24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130872+2827.32+7244.13</f>
        <v>140943.45000000001</v>
      </c>
    </row>
    <row r="15" spans="1:3" x14ac:dyDescent="0.25">
      <c r="A15" s="4">
        <v>3113</v>
      </c>
      <c r="B15" s="3" t="s">
        <v>15</v>
      </c>
      <c r="C15" s="5">
        <v>11254.5</v>
      </c>
    </row>
    <row r="16" spans="1:3" x14ac:dyDescent="0.25">
      <c r="A16" s="4">
        <v>3114</v>
      </c>
      <c r="B16" s="3" t="s">
        <v>16</v>
      </c>
      <c r="C16" s="5">
        <f>1777.54+5049.03</f>
        <v>6826.57</v>
      </c>
    </row>
    <row r="17" spans="1:3" x14ac:dyDescent="0.25">
      <c r="A17" s="4">
        <v>3121</v>
      </c>
      <c r="B17" s="3" t="s">
        <v>17</v>
      </c>
      <c r="C17" s="5">
        <v>441.44</v>
      </c>
    </row>
    <row r="18" spans="1:3" x14ac:dyDescent="0.25">
      <c r="A18" s="4">
        <v>3132</v>
      </c>
      <c r="B18" s="3" t="s">
        <v>18</v>
      </c>
      <c r="C18" s="5">
        <v>25578.25</v>
      </c>
    </row>
    <row r="19" spans="1:3" x14ac:dyDescent="0.25">
      <c r="A19" s="4">
        <v>3212</v>
      </c>
      <c r="B19" s="3" t="s">
        <v>19</v>
      </c>
      <c r="C19" s="5">
        <f>4739.4+486.44</f>
        <v>5225.8399999999992</v>
      </c>
    </row>
    <row r="20" spans="1:3" x14ac:dyDescent="0.25">
      <c r="A20" s="4">
        <v>1291</v>
      </c>
      <c r="B20" s="3" t="s">
        <v>20</v>
      </c>
      <c r="C20" s="5">
        <v>195.19</v>
      </c>
    </row>
    <row r="21" spans="1:3" x14ac:dyDescent="0.25">
      <c r="A21" s="3"/>
      <c r="B21" s="1" t="s">
        <v>21</v>
      </c>
      <c r="C21" s="6">
        <f>SUM(C14:C20)</f>
        <v>190465.24000000002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0537-AD1F-42AF-83F4-29D58664CAC5}">
  <dimension ref="A2:C21"/>
  <sheetViews>
    <sheetView workbookViewId="0">
      <selection activeCell="C15" sqref="C15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25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127225.89+2399.98+13659.81</f>
        <v>143285.68</v>
      </c>
    </row>
    <row r="15" spans="1:3" x14ac:dyDescent="0.25">
      <c r="A15" s="4">
        <v>3113</v>
      </c>
      <c r="B15" s="3" t="s">
        <v>15</v>
      </c>
      <c r="C15" s="5">
        <v>7883.12</v>
      </c>
    </row>
    <row r="16" spans="1:3" x14ac:dyDescent="0.25">
      <c r="A16" s="4">
        <v>3114</v>
      </c>
      <c r="B16" s="3" t="s">
        <v>16</v>
      </c>
      <c r="C16" s="5">
        <f>1801.25+5536.92</f>
        <v>7338.17</v>
      </c>
    </row>
    <row r="17" spans="1:3" x14ac:dyDescent="0.25">
      <c r="A17" s="4">
        <v>3121</v>
      </c>
      <c r="B17" s="3" t="s">
        <v>17</v>
      </c>
      <c r="C17" s="5">
        <v>22500</v>
      </c>
    </row>
    <row r="18" spans="1:3" x14ac:dyDescent="0.25">
      <c r="A18" s="4">
        <v>3132</v>
      </c>
      <c r="B18" s="3" t="s">
        <v>18</v>
      </c>
      <c r="C18" s="5">
        <v>25515.72</v>
      </c>
    </row>
    <row r="19" spans="1:3" x14ac:dyDescent="0.25">
      <c r="A19" s="4">
        <v>3212</v>
      </c>
      <c r="B19" s="3" t="s">
        <v>19</v>
      </c>
      <c r="C19" s="5">
        <f>4560.3+401.29</f>
        <v>4961.59</v>
      </c>
    </row>
    <row r="20" spans="1:3" x14ac:dyDescent="0.25">
      <c r="A20" s="4">
        <v>1291</v>
      </c>
      <c r="B20" s="3" t="s">
        <v>20</v>
      </c>
      <c r="C20" s="5">
        <v>15.05</v>
      </c>
    </row>
    <row r="21" spans="1:3" x14ac:dyDescent="0.25">
      <c r="A21" s="3"/>
      <c r="B21" s="1" t="s">
        <v>21</v>
      </c>
      <c r="C21" s="6">
        <f>SUM(C14:C20)</f>
        <v>211499.33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05D3-FE50-4028-8980-0222B9AFB08D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26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130558.2+220.8+11372.7</f>
        <v>142151.70000000001</v>
      </c>
    </row>
    <row r="15" spans="1:3" x14ac:dyDescent="0.25">
      <c r="A15" s="4">
        <v>3113</v>
      </c>
      <c r="B15" s="3" t="s">
        <v>15</v>
      </c>
      <c r="C15" s="5">
        <v>3660.02</v>
      </c>
    </row>
    <row r="16" spans="1:3" x14ac:dyDescent="0.25">
      <c r="A16" s="4">
        <v>3114</v>
      </c>
      <c r="B16" s="3" t="s">
        <v>16</v>
      </c>
      <c r="C16" s="5">
        <f>951.35+2649.73</f>
        <v>3601.08</v>
      </c>
    </row>
    <row r="17" spans="1:3" x14ac:dyDescent="0.25">
      <c r="A17" s="4">
        <v>3121</v>
      </c>
      <c r="B17" s="3" t="s">
        <v>17</v>
      </c>
      <c r="C17" s="5">
        <f>441.44+600+546.09</f>
        <v>1587.5300000000002</v>
      </c>
    </row>
    <row r="18" spans="1:3" x14ac:dyDescent="0.25">
      <c r="A18" s="4">
        <v>3132</v>
      </c>
      <c r="B18" s="3" t="s">
        <v>18</v>
      </c>
      <c r="C18" s="5">
        <v>24192.880000000001</v>
      </c>
    </row>
    <row r="19" spans="1:3" x14ac:dyDescent="0.25">
      <c r="A19" s="4">
        <v>3212</v>
      </c>
      <c r="B19" s="3" t="s">
        <v>19</v>
      </c>
      <c r="C19" s="5">
        <f>4352.67+391.64</f>
        <v>4744.3100000000004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179937.52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0757-4A08-4A45-8338-C8FD617CA183}">
  <dimension ref="A2:C21"/>
  <sheetViews>
    <sheetView workbookViewId="0">
      <selection activeCell="I19" sqref="I19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27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33188.16+118769.97</f>
        <v>151958.13</v>
      </c>
    </row>
    <row r="15" spans="1:3" x14ac:dyDescent="0.25">
      <c r="A15" s="4">
        <v>3113</v>
      </c>
      <c r="B15" s="3" t="s">
        <v>15</v>
      </c>
      <c r="C15" s="5">
        <v>0</v>
      </c>
    </row>
    <row r="16" spans="1:3" x14ac:dyDescent="0.25">
      <c r="A16" s="4">
        <v>3114</v>
      </c>
      <c r="B16" s="3" t="s">
        <v>16</v>
      </c>
      <c r="C16" s="5">
        <v>0</v>
      </c>
    </row>
    <row r="17" spans="1:3" x14ac:dyDescent="0.25">
      <c r="A17" s="4">
        <v>3121</v>
      </c>
      <c r="B17" s="3" t="s">
        <v>17</v>
      </c>
      <c r="C17" s="5">
        <v>0</v>
      </c>
    </row>
    <row r="18" spans="1:3" x14ac:dyDescent="0.25">
      <c r="A18" s="4">
        <v>3132</v>
      </c>
      <c r="B18" s="3" t="s">
        <v>18</v>
      </c>
      <c r="C18" s="5">
        <v>24774.73</v>
      </c>
    </row>
    <row r="19" spans="1:3" x14ac:dyDescent="0.25">
      <c r="A19" s="4">
        <v>3212</v>
      </c>
      <c r="B19" s="3" t="s">
        <v>19</v>
      </c>
      <c r="C19" s="5">
        <v>1226.9100000000001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177959.77000000002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32CF-4E99-4209-A05B-55A76162981C}">
  <dimension ref="A2:C21"/>
  <sheetViews>
    <sheetView workbookViewId="0">
      <selection activeCell="C18" sqref="C18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29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54524.71+90710</f>
        <v>145234.71</v>
      </c>
    </row>
    <row r="15" spans="1:3" x14ac:dyDescent="0.25">
      <c r="A15" s="4">
        <v>3113</v>
      </c>
      <c r="B15" s="3" t="s">
        <v>15</v>
      </c>
      <c r="C15" s="5">
        <v>509.98</v>
      </c>
    </row>
    <row r="16" spans="1:3" x14ac:dyDescent="0.25">
      <c r="A16" s="4">
        <v>3114</v>
      </c>
      <c r="B16" s="3" t="s">
        <v>16</v>
      </c>
      <c r="C16" s="5">
        <v>0</v>
      </c>
    </row>
    <row r="17" spans="1:3" x14ac:dyDescent="0.25">
      <c r="A17" s="4">
        <v>3121</v>
      </c>
      <c r="B17" s="3" t="s">
        <v>17</v>
      </c>
      <c r="C17" s="5">
        <f>1529.06+220.72+441.44+1500+1744.16</f>
        <v>5435.38</v>
      </c>
    </row>
    <row r="18" spans="1:3" x14ac:dyDescent="0.25">
      <c r="A18" s="4">
        <v>3132</v>
      </c>
      <c r="B18" s="3" t="s">
        <v>18</v>
      </c>
      <c r="C18" s="5">
        <v>23750.52</v>
      </c>
    </row>
    <row r="19" spans="1:3" x14ac:dyDescent="0.25">
      <c r="A19" s="4">
        <v>3212</v>
      </c>
      <c r="B19" s="3" t="s">
        <v>19</v>
      </c>
      <c r="C19" s="5">
        <v>1828.12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176758.71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FCAB-342B-4125-8B0B-2E80A2A608C1}">
  <dimension ref="A2:C21"/>
  <sheetViews>
    <sheetView workbookViewId="0">
      <selection activeCell="C17" sqref="C17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30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136381.3+2395.37+2934.64</f>
        <v>141711.31</v>
      </c>
    </row>
    <row r="15" spans="1:3" x14ac:dyDescent="0.25">
      <c r="A15" s="4">
        <v>3113</v>
      </c>
      <c r="B15" s="3" t="s">
        <v>15</v>
      </c>
      <c r="C15" s="5">
        <v>5862.02</v>
      </c>
    </row>
    <row r="16" spans="1:3" x14ac:dyDescent="0.25">
      <c r="A16" s="4">
        <v>3114</v>
      </c>
      <c r="B16" s="3" t="s">
        <v>16</v>
      </c>
      <c r="C16" s="5">
        <f>1838.98+4488.33</f>
        <v>6327.3099999999995</v>
      </c>
    </row>
    <row r="17" spans="1:3" x14ac:dyDescent="0.25">
      <c r="A17" s="4">
        <v>3121</v>
      </c>
      <c r="B17" s="3" t="s">
        <v>17</v>
      </c>
      <c r="C17" s="5">
        <f>441.44+4476.55</f>
        <v>4917.99</v>
      </c>
    </row>
    <row r="18" spans="1:3" x14ac:dyDescent="0.25">
      <c r="A18" s="4">
        <v>3132</v>
      </c>
      <c r="B18" s="3" t="s">
        <v>18</v>
      </c>
      <c r="C18" s="5">
        <v>25297.71</v>
      </c>
    </row>
    <row r="19" spans="1:3" x14ac:dyDescent="0.25">
      <c r="A19" s="4">
        <v>3212</v>
      </c>
      <c r="B19" s="3" t="s">
        <v>19</v>
      </c>
      <c r="C19" s="5">
        <f>177.23+4203.76</f>
        <v>4380.99</v>
      </c>
    </row>
    <row r="20" spans="1:3" x14ac:dyDescent="0.25">
      <c r="A20" s="4">
        <v>1291</v>
      </c>
      <c r="B20" s="3" t="s">
        <v>20</v>
      </c>
      <c r="C20" s="5">
        <v>107.47</v>
      </c>
    </row>
    <row r="21" spans="1:3" x14ac:dyDescent="0.25">
      <c r="A21" s="3"/>
      <c r="B21" s="1" t="s">
        <v>21</v>
      </c>
      <c r="C21" s="6">
        <f>SUM(C14:C20)</f>
        <v>188604.79999999996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01-2025</vt:lpstr>
      <vt:lpstr>02-2025</vt:lpstr>
      <vt:lpstr>03-2025</vt:lpstr>
      <vt:lpstr>04-2025</vt:lpstr>
      <vt:lpstr>05-2025</vt:lpstr>
      <vt:lpstr>06-2025</vt:lpstr>
      <vt:lpstr>07-2025</vt:lpstr>
      <vt:lpstr>08-2025</vt:lpstr>
      <vt:lpstr>09-2025</vt:lpstr>
      <vt:lpstr>10-2025</vt:lpstr>
      <vt:lpstr>11-2025</vt:lpstr>
      <vt:lpstr>12-2025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Tea Bačurin Hasija</cp:lastModifiedBy>
  <dcterms:created xsi:type="dcterms:W3CDTF">2024-02-20T11:28:00Z</dcterms:created>
  <dcterms:modified xsi:type="dcterms:W3CDTF">2026-01-16T09:42:02Z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1A2433DB3D5447E2ADB83B21AAB86A4D_12</vt:lpwstr>
  </property>
  <property fmtid="{D5CDD505-2E9C-101B-9397-08002B2CF9AE}" pid="3" name="KSOProductBuildVer">
    <vt:lpwstr>1033-12.2.0.19805</vt:lpwstr>
  </property>
</Properties>
</file>