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job\OBJAVA PODATAKA\"/>
    </mc:Choice>
  </mc:AlternateContent>
  <xr:revisionPtr revIDLastSave="0" documentId="13_ncr:1_{42054FB6-B560-4A66-BC5C-6AF0C5E6042F}" xr6:coauthVersionLast="3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01-2026" sheetId="12" r:id="rId1"/>
    <sheet name="02-2026" sheetId="13" r:id="rId2"/>
    <sheet name="03-2026" sheetId="14" r:id="rId3"/>
    <sheet name="04-2026" sheetId="15" r:id="rId4"/>
    <sheet name="05-2026" sheetId="16" r:id="rId5"/>
    <sheet name="06-2026" sheetId="17" r:id="rId6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7" l="1"/>
  <c r="C19" i="17" l="1"/>
  <c r="C17" i="17"/>
  <c r="C16" i="17"/>
  <c r="C21" i="17" l="1"/>
  <c r="C19" i="16" l="1"/>
  <c r="C16" i="16"/>
  <c r="C14" i="16"/>
  <c r="C19" i="15"/>
  <c r="C16" i="15"/>
  <c r="C14" i="15"/>
  <c r="C17" i="14"/>
  <c r="C19" i="14"/>
  <c r="C16" i="14"/>
  <c r="C14" i="14"/>
  <c r="C17" i="13"/>
  <c r="C19" i="13"/>
  <c r="C16" i="13"/>
  <c r="C21" i="13" s="1"/>
  <c r="C14" i="13"/>
  <c r="C19" i="12"/>
  <c r="C17" i="12"/>
  <c r="C16" i="12"/>
  <c r="C14" i="12"/>
  <c r="C21" i="16" l="1"/>
  <c r="C21" i="15"/>
  <c r="C21" i="14"/>
  <c r="C21" i="12"/>
</calcChain>
</file>

<file path=xl/sharedStrings.xml><?xml version="1.0" encoding="utf-8"?>
<sst xmlns="http://schemas.openxmlformats.org/spreadsheetml/2006/main" count="132" uniqueCount="27">
  <si>
    <t>ISPLATA SREDSTAVA ZA RAZDOBLJE:</t>
  </si>
  <si>
    <t>NAZIV ISPLATITELJA:</t>
  </si>
  <si>
    <t>MINISTARSTVO ZNANOSTI I OBRAZOVANJA</t>
  </si>
  <si>
    <t>NAZIV PRIMATELJA:</t>
  </si>
  <si>
    <t>OŠ VUKOVINA</t>
  </si>
  <si>
    <t>ADRESA PRIMATELJA:</t>
  </si>
  <si>
    <t>GORNJE PODOTOČJE, Školska 20/A, 10419 Vukovina</t>
  </si>
  <si>
    <t>OIB PRIMATELJA:</t>
  </si>
  <si>
    <t>IZVOR SREDSTAVA:</t>
  </si>
  <si>
    <t>DRŽAVNI PRORAČUN</t>
  </si>
  <si>
    <t>NAČIN OBJAVE:</t>
  </si>
  <si>
    <t>JAVNA</t>
  </si>
  <si>
    <t>ISPLAĆENO PO VRSTAMA RASHODA:</t>
  </si>
  <si>
    <t>Plaće za prekovremeni rad</t>
  </si>
  <si>
    <t>Plaće za posebne uvjete rada</t>
  </si>
  <si>
    <t>Ostali rashodi za zaposlene</t>
  </si>
  <si>
    <t>Doprinosi za obvezno zdravstveno osiguranje</t>
  </si>
  <si>
    <t>Naknade za prijevoz, za rad na terenu i odvojeni život</t>
  </si>
  <si>
    <t>Potraživanja za rashode koje se refundiraju</t>
  </si>
  <si>
    <t>UKUPNO:</t>
  </si>
  <si>
    <t xml:space="preserve">Plaće za redovan rad </t>
  </si>
  <si>
    <t>SIJEČANJ 2026.</t>
  </si>
  <si>
    <t>VELJAČA 2026.</t>
  </si>
  <si>
    <t>OŽUJAK 2026.</t>
  </si>
  <si>
    <t>TRAVANJ 2026.</t>
  </si>
  <si>
    <t>SVIBANJ 2026.</t>
  </si>
  <si>
    <t>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</si>
</sst>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1685-3E4F-4BD1-B01D-30A8EF876FDA}">
  <dimension ref="A2:C21"/>
  <sheetViews>
    <sheetView workbookViewId="0">
      <selection activeCell="C21" sqref="C21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7" max="7" width="8.88671875" customWidth="1"/>
  </cols>
  <sheetData>
    <row r="2" spans="1:3" x14ac:dyDescent="0.3">
      <c r="A2" s="9" t="s">
        <v>0</v>
      </c>
      <c r="B2" s="9"/>
      <c r="C2" s="1" t="s">
        <v>21</v>
      </c>
    </row>
    <row r="4" spans="1:3" x14ac:dyDescent="0.3">
      <c r="A4" s="1" t="s">
        <v>1</v>
      </c>
      <c r="B4" s="2" t="s">
        <v>2</v>
      </c>
    </row>
    <row r="5" spans="1:3" x14ac:dyDescent="0.3">
      <c r="A5" s="1" t="s">
        <v>3</v>
      </c>
      <c r="B5" s="2" t="s">
        <v>4</v>
      </c>
    </row>
    <row r="6" spans="1:3" x14ac:dyDescent="0.3">
      <c r="A6" s="1" t="s">
        <v>5</v>
      </c>
      <c r="B6" s="2" t="s">
        <v>6</v>
      </c>
    </row>
    <row r="7" spans="1:3" x14ac:dyDescent="0.3">
      <c r="A7" s="1" t="s">
        <v>7</v>
      </c>
      <c r="B7" s="2">
        <v>78553804115</v>
      </c>
    </row>
    <row r="9" spans="1:3" x14ac:dyDescent="0.3">
      <c r="A9" s="1" t="s">
        <v>8</v>
      </c>
      <c r="B9" s="3" t="s">
        <v>9</v>
      </c>
    </row>
    <row r="10" spans="1:3" x14ac:dyDescent="0.3">
      <c r="A10" s="1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125973.68+6673.11+12136.11</f>
        <v>144782.89999999997</v>
      </c>
    </row>
    <row r="15" spans="1:3" x14ac:dyDescent="0.3">
      <c r="A15" s="4">
        <v>3113</v>
      </c>
      <c r="B15" s="3" t="s">
        <v>13</v>
      </c>
      <c r="C15" s="5">
        <v>7664.96</v>
      </c>
    </row>
    <row r="16" spans="1:3" x14ac:dyDescent="0.3">
      <c r="A16" s="4">
        <v>3114</v>
      </c>
      <c r="B16" s="3" t="s">
        <v>14</v>
      </c>
      <c r="C16" s="5">
        <f>1302.47+3907.96</f>
        <v>5210.43</v>
      </c>
    </row>
    <row r="17" spans="1:3" x14ac:dyDescent="0.3">
      <c r="A17" s="4">
        <v>3121</v>
      </c>
      <c r="B17" s="3" t="s">
        <v>15</v>
      </c>
      <c r="C17" s="5">
        <f>441.44+1320+699.01</f>
        <v>2460.4499999999998</v>
      </c>
    </row>
    <row r="18" spans="1:3" x14ac:dyDescent="0.3">
      <c r="A18" s="4">
        <v>3132</v>
      </c>
      <c r="B18" s="3" t="s">
        <v>16</v>
      </c>
      <c r="C18" s="5">
        <v>26013.59</v>
      </c>
    </row>
    <row r="19" spans="1:3" x14ac:dyDescent="0.3">
      <c r="A19" s="4">
        <v>3212</v>
      </c>
      <c r="B19" s="3" t="s">
        <v>17</v>
      </c>
      <c r="C19" s="5">
        <f>3964.58+57.47</f>
        <v>4022.0499999999997</v>
      </c>
    </row>
    <row r="20" spans="1:3" x14ac:dyDescent="0.3">
      <c r="A20" s="4">
        <v>1291</v>
      </c>
      <c r="B20" s="3" t="s">
        <v>18</v>
      </c>
      <c r="C20" s="5">
        <v>492.07</v>
      </c>
    </row>
    <row r="21" spans="1:3" x14ac:dyDescent="0.3">
      <c r="A21" s="3"/>
      <c r="B21" s="1" t="s">
        <v>19</v>
      </c>
      <c r="C21" s="6">
        <f>SUM(C14:C20)</f>
        <v>190646.44999999995</v>
      </c>
    </row>
  </sheetData>
  <mergeCells count="2">
    <mergeCell ref="A2:B2"/>
    <mergeCell ref="A12:B12"/>
  </mergeCells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15C7-EFF2-4BFC-9F7C-2AC5A0065297}">
  <dimension ref="A2:C21"/>
  <sheetViews>
    <sheetView workbookViewId="0">
      <selection activeCell="C18" sqref="C18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7" max="7" width="8.88671875" customWidth="1"/>
  </cols>
  <sheetData>
    <row r="2" spans="1:3" x14ac:dyDescent="0.3">
      <c r="A2" s="9" t="s">
        <v>0</v>
      </c>
      <c r="B2" s="9"/>
      <c r="C2" s="1" t="s">
        <v>22</v>
      </c>
    </row>
    <row r="4" spans="1:3" x14ac:dyDescent="0.3">
      <c r="A4" s="1" t="s">
        <v>1</v>
      </c>
      <c r="B4" s="2" t="s">
        <v>2</v>
      </c>
    </row>
    <row r="5" spans="1:3" x14ac:dyDescent="0.3">
      <c r="A5" s="1" t="s">
        <v>3</v>
      </c>
      <c r="B5" s="2" t="s">
        <v>4</v>
      </c>
    </row>
    <row r="6" spans="1:3" x14ac:dyDescent="0.3">
      <c r="A6" s="1" t="s">
        <v>5</v>
      </c>
      <c r="B6" s="2" t="s">
        <v>6</v>
      </c>
    </row>
    <row r="7" spans="1:3" x14ac:dyDescent="0.3">
      <c r="A7" s="1" t="s">
        <v>7</v>
      </c>
      <c r="B7" s="2">
        <v>78553804115</v>
      </c>
    </row>
    <row r="9" spans="1:3" x14ac:dyDescent="0.3">
      <c r="A9" s="1" t="s">
        <v>8</v>
      </c>
      <c r="B9" s="3" t="s">
        <v>9</v>
      </c>
    </row>
    <row r="10" spans="1:3" x14ac:dyDescent="0.3">
      <c r="A10" s="1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138407+5572.07+2649.6</f>
        <v>146628.67000000001</v>
      </c>
    </row>
    <row r="15" spans="1:3" x14ac:dyDescent="0.3">
      <c r="A15" s="4">
        <v>3113</v>
      </c>
      <c r="B15" s="3" t="s">
        <v>13</v>
      </c>
      <c r="C15" s="5">
        <v>12642.87</v>
      </c>
    </row>
    <row r="16" spans="1:3" x14ac:dyDescent="0.3">
      <c r="A16" s="4">
        <v>3114</v>
      </c>
      <c r="B16" s="3" t="s">
        <v>14</v>
      </c>
      <c r="C16" s="5">
        <f>1777.61+5872.1</f>
        <v>7649.71</v>
      </c>
    </row>
    <row r="17" spans="1:3" x14ac:dyDescent="0.3">
      <c r="A17" s="4">
        <v>3121</v>
      </c>
      <c r="B17" s="3" t="s">
        <v>15</v>
      </c>
      <c r="C17" s="5">
        <f>441.44+3342.49</f>
        <v>3783.93</v>
      </c>
    </row>
    <row r="18" spans="1:3" x14ac:dyDescent="0.3">
      <c r="A18" s="4">
        <v>3132</v>
      </c>
      <c r="B18" s="3" t="s">
        <v>16</v>
      </c>
      <c r="C18" s="5">
        <v>27541.98</v>
      </c>
    </row>
    <row r="19" spans="1:3" x14ac:dyDescent="0.3">
      <c r="A19" s="4">
        <v>3212</v>
      </c>
      <c r="B19" s="3" t="s">
        <v>17</v>
      </c>
      <c r="C19" s="5">
        <f>4057.34+103.17</f>
        <v>4160.51</v>
      </c>
    </row>
    <row r="20" spans="1:3" x14ac:dyDescent="0.3">
      <c r="A20" s="4">
        <v>1291</v>
      </c>
      <c r="B20" s="3" t="s">
        <v>18</v>
      </c>
      <c r="C20" s="5">
        <v>945.64</v>
      </c>
    </row>
    <row r="21" spans="1:3" x14ac:dyDescent="0.3">
      <c r="A21" s="3"/>
      <c r="B21" s="1" t="s">
        <v>19</v>
      </c>
      <c r="C21" s="6">
        <f>SUM(C14:C20)</f>
        <v>203353.31000000003</v>
      </c>
    </row>
  </sheetData>
  <mergeCells count="2">
    <mergeCell ref="A2:B2"/>
    <mergeCell ref="A12:B12"/>
  </mergeCells>
  <pageMargins left="0.7" right="0.7" top="0.75" bottom="0.75" header="0.3" footer="0.3"/>
  <pageSetup paperSize="9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A7A9-353A-4441-844C-D0562D33E7E4}">
  <dimension ref="A2:C21"/>
  <sheetViews>
    <sheetView workbookViewId="0">
      <selection activeCell="C2" sqref="C2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7" max="7" width="8.88671875" customWidth="1"/>
  </cols>
  <sheetData>
    <row r="2" spans="1:3" x14ac:dyDescent="0.3">
      <c r="A2" s="9" t="s">
        <v>0</v>
      </c>
      <c r="B2" s="9"/>
      <c r="C2" s="1" t="s">
        <v>23</v>
      </c>
    </row>
    <row r="4" spans="1:3" x14ac:dyDescent="0.3">
      <c r="A4" s="1" t="s">
        <v>1</v>
      </c>
      <c r="B4" s="2" t="s">
        <v>2</v>
      </c>
    </row>
    <row r="5" spans="1:3" x14ac:dyDescent="0.3">
      <c r="A5" s="1" t="s">
        <v>3</v>
      </c>
      <c r="B5" s="2" t="s">
        <v>4</v>
      </c>
    </row>
    <row r="6" spans="1:3" x14ac:dyDescent="0.3">
      <c r="A6" s="1" t="s">
        <v>5</v>
      </c>
      <c r="B6" s="2" t="s">
        <v>6</v>
      </c>
    </row>
    <row r="7" spans="1:3" x14ac:dyDescent="0.3">
      <c r="A7" s="1" t="s">
        <v>7</v>
      </c>
      <c r="B7" s="2">
        <v>78553804115</v>
      </c>
    </row>
    <row r="9" spans="1:3" x14ac:dyDescent="0.3">
      <c r="A9" s="1" t="s">
        <v>8</v>
      </c>
      <c r="B9" s="3" t="s">
        <v>9</v>
      </c>
    </row>
    <row r="10" spans="1:3" x14ac:dyDescent="0.3">
      <c r="A10" s="1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138528.42+6696.37+1396.64</f>
        <v>146621.43000000002</v>
      </c>
    </row>
    <row r="15" spans="1:3" x14ac:dyDescent="0.3">
      <c r="A15" s="4">
        <v>3113</v>
      </c>
      <c r="B15" s="3" t="s">
        <v>13</v>
      </c>
      <c r="C15" s="5">
        <v>9193.69</v>
      </c>
    </row>
    <row r="16" spans="1:3" x14ac:dyDescent="0.3">
      <c r="A16" s="4">
        <v>3114</v>
      </c>
      <c r="B16" s="3" t="s">
        <v>14</v>
      </c>
      <c r="C16" s="5">
        <f>1517.3+5298.65</f>
        <v>6815.95</v>
      </c>
    </row>
    <row r="17" spans="1:3" x14ac:dyDescent="0.3">
      <c r="A17" s="4">
        <v>3121</v>
      </c>
      <c r="B17" s="3" t="s">
        <v>15</v>
      </c>
      <c r="C17" s="5">
        <f>7800+720+873.75</f>
        <v>9393.75</v>
      </c>
    </row>
    <row r="18" spans="1:3" x14ac:dyDescent="0.3">
      <c r="A18" s="4">
        <v>3132</v>
      </c>
      <c r="B18" s="3" t="s">
        <v>16</v>
      </c>
      <c r="C18" s="5">
        <v>26834.13</v>
      </c>
    </row>
    <row r="19" spans="1:3" x14ac:dyDescent="0.3">
      <c r="A19" s="4">
        <v>3212</v>
      </c>
      <c r="B19" s="3" t="s">
        <v>17</v>
      </c>
      <c r="C19" s="5">
        <f>4316.39+221.29</f>
        <v>4537.68</v>
      </c>
    </row>
    <row r="20" spans="1:3" x14ac:dyDescent="0.3">
      <c r="A20" s="4">
        <v>1291</v>
      </c>
      <c r="B20" s="3" t="s">
        <v>18</v>
      </c>
      <c r="C20" s="5">
        <v>271.49</v>
      </c>
    </row>
    <row r="21" spans="1:3" x14ac:dyDescent="0.3">
      <c r="A21" s="3"/>
      <c r="B21" s="1" t="s">
        <v>19</v>
      </c>
      <c r="C21" s="6">
        <f>SUM(C14:C20)</f>
        <v>203668.12000000002</v>
      </c>
    </row>
  </sheetData>
  <mergeCells count="2">
    <mergeCell ref="A2:B2"/>
    <mergeCell ref="A12:B12"/>
  </mergeCells>
  <pageMargins left="0.7" right="0.7" top="0.75" bottom="0.75" header="0.3" footer="0.3"/>
  <pageSetup paperSize="9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EB18-DEB6-483A-81B7-7D40B4409BE5}">
  <dimension ref="A2:C21"/>
  <sheetViews>
    <sheetView workbookViewId="0">
      <selection sqref="A1:XFD1048576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7" max="7" width="8.88671875" customWidth="1"/>
  </cols>
  <sheetData>
    <row r="2" spans="1:3" x14ac:dyDescent="0.3">
      <c r="A2" s="9" t="s">
        <v>0</v>
      </c>
      <c r="B2" s="9"/>
      <c r="C2" s="1" t="s">
        <v>24</v>
      </c>
    </row>
    <row r="4" spans="1:3" x14ac:dyDescent="0.3">
      <c r="A4" s="1" t="s">
        <v>1</v>
      </c>
      <c r="B4" s="2" t="s">
        <v>2</v>
      </c>
    </row>
    <row r="5" spans="1:3" x14ac:dyDescent="0.3">
      <c r="A5" s="1" t="s">
        <v>3</v>
      </c>
      <c r="B5" s="2" t="s">
        <v>4</v>
      </c>
    </row>
    <row r="6" spans="1:3" x14ac:dyDescent="0.3">
      <c r="A6" s="1" t="s">
        <v>5</v>
      </c>
      <c r="B6" s="2" t="s">
        <v>6</v>
      </c>
    </row>
    <row r="7" spans="1:3" x14ac:dyDescent="0.3">
      <c r="A7" s="1" t="s">
        <v>7</v>
      </c>
      <c r="B7" s="2">
        <v>78553804115</v>
      </c>
    </row>
    <row r="9" spans="1:3" x14ac:dyDescent="0.3">
      <c r="A9" s="1" t="s">
        <v>8</v>
      </c>
      <c r="B9" s="3" t="s">
        <v>9</v>
      </c>
    </row>
    <row r="10" spans="1:3" x14ac:dyDescent="0.3">
      <c r="A10" s="1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138705.67+1769.29+6759.54</f>
        <v>147234.50000000003</v>
      </c>
    </row>
    <row r="15" spans="1:3" x14ac:dyDescent="0.3">
      <c r="A15" s="4">
        <v>3113</v>
      </c>
      <c r="B15" s="3" t="s">
        <v>13</v>
      </c>
      <c r="C15" s="5">
        <v>5889.02</v>
      </c>
    </row>
    <row r="16" spans="1:3" x14ac:dyDescent="0.3">
      <c r="A16" s="4">
        <v>3114</v>
      </c>
      <c r="B16" s="3" t="s">
        <v>14</v>
      </c>
      <c r="C16" s="5">
        <f>1522.74+5006.89</f>
        <v>6529.63</v>
      </c>
    </row>
    <row r="17" spans="1:3" x14ac:dyDescent="0.3">
      <c r="A17" s="4">
        <v>3121</v>
      </c>
      <c r="B17" s="3" t="s">
        <v>15</v>
      </c>
      <c r="C17" s="5">
        <v>441.44</v>
      </c>
    </row>
    <row r="18" spans="1:3" x14ac:dyDescent="0.3">
      <c r="A18" s="4">
        <v>3132</v>
      </c>
      <c r="B18" s="3" t="s">
        <v>16</v>
      </c>
      <c r="C18" s="5">
        <v>26342.74</v>
      </c>
    </row>
    <row r="19" spans="1:3" x14ac:dyDescent="0.3">
      <c r="A19" s="4">
        <v>3212</v>
      </c>
      <c r="B19" s="3" t="s">
        <v>17</v>
      </c>
      <c r="C19" s="5">
        <f>4674.3+471.14</f>
        <v>5145.4400000000005</v>
      </c>
    </row>
    <row r="20" spans="1:3" x14ac:dyDescent="0.3">
      <c r="A20" s="4">
        <v>1291</v>
      </c>
      <c r="B20" s="3" t="s">
        <v>18</v>
      </c>
      <c r="C20" s="5">
        <v>378.95</v>
      </c>
    </row>
    <row r="21" spans="1:3" x14ac:dyDescent="0.3">
      <c r="A21" s="3"/>
      <c r="B21" s="1" t="s">
        <v>19</v>
      </c>
      <c r="C21" s="6">
        <f>SUM(C14:C20)</f>
        <v>191961.72000000003</v>
      </c>
    </row>
  </sheetData>
  <mergeCells count="2">
    <mergeCell ref="A2:B2"/>
    <mergeCell ref="A12:B12"/>
  </mergeCells>
  <pageMargins left="0.7" right="0.7" top="0.75" bottom="0.75" header="0.3" footer="0.3"/>
  <pageSetup paperSize="9" orientation="portrait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276B-750D-41DE-8A3C-623E2000A6F7}">
  <dimension ref="A2:C21"/>
  <sheetViews>
    <sheetView workbookViewId="0">
      <selection sqref="A1:XFD1048576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7" max="7" width="8.88671875" customWidth="1"/>
  </cols>
  <sheetData>
    <row r="2" spans="1:3" x14ac:dyDescent="0.3">
      <c r="A2" s="9" t="s">
        <v>0</v>
      </c>
      <c r="B2" s="9"/>
      <c r="C2" s="7" t="s">
        <v>25</v>
      </c>
    </row>
    <row r="4" spans="1:3" x14ac:dyDescent="0.3">
      <c r="A4" s="7" t="s">
        <v>1</v>
      </c>
      <c r="B4" s="2" t="s">
        <v>2</v>
      </c>
    </row>
    <row r="5" spans="1:3" x14ac:dyDescent="0.3">
      <c r="A5" s="7" t="s">
        <v>3</v>
      </c>
      <c r="B5" s="2" t="s">
        <v>4</v>
      </c>
    </row>
    <row r="6" spans="1:3" x14ac:dyDescent="0.3">
      <c r="A6" s="7" t="s">
        <v>5</v>
      </c>
      <c r="B6" s="2" t="s">
        <v>6</v>
      </c>
    </row>
    <row r="7" spans="1:3" x14ac:dyDescent="0.3">
      <c r="A7" s="7" t="s">
        <v>7</v>
      </c>
      <c r="B7" s="2">
        <v>78553804115</v>
      </c>
    </row>
    <row r="9" spans="1:3" x14ac:dyDescent="0.3">
      <c r="A9" s="7" t="s">
        <v>8</v>
      </c>
      <c r="B9" s="3" t="s">
        <v>9</v>
      </c>
    </row>
    <row r="10" spans="1:3" x14ac:dyDescent="0.3">
      <c r="A10" s="7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137117.67+2027.55+8672.33</f>
        <v>147817.54999999999</v>
      </c>
    </row>
    <row r="15" spans="1:3" x14ac:dyDescent="0.3">
      <c r="A15" s="4">
        <v>3113</v>
      </c>
      <c r="B15" s="3" t="s">
        <v>13</v>
      </c>
      <c r="C15" s="5">
        <v>9604.9699999999993</v>
      </c>
    </row>
    <row r="16" spans="1:3" x14ac:dyDescent="0.3">
      <c r="A16" s="4">
        <v>3114</v>
      </c>
      <c r="B16" s="3" t="s">
        <v>14</v>
      </c>
      <c r="C16" s="5">
        <f>1831.16+5582.58</f>
        <v>7413.74</v>
      </c>
    </row>
    <row r="17" spans="1:3" x14ac:dyDescent="0.3">
      <c r="A17" s="4">
        <v>3121</v>
      </c>
      <c r="B17" s="3" t="s">
        <v>15</v>
      </c>
      <c r="C17" s="5">
        <v>22500</v>
      </c>
    </row>
    <row r="18" spans="1:3" x14ac:dyDescent="0.3">
      <c r="A18" s="4">
        <v>3132</v>
      </c>
      <c r="B18" s="3" t="s">
        <v>16</v>
      </c>
      <c r="C18" s="5">
        <v>27197.94</v>
      </c>
    </row>
    <row r="19" spans="1:3" x14ac:dyDescent="0.3">
      <c r="A19" s="4">
        <v>3212</v>
      </c>
      <c r="B19" s="3" t="s">
        <v>17</v>
      </c>
      <c r="C19" s="5">
        <f>4417.91+471.28</f>
        <v>4889.1899999999996</v>
      </c>
    </row>
    <row r="20" spans="1:3" x14ac:dyDescent="0.3">
      <c r="A20" s="4">
        <v>1291</v>
      </c>
      <c r="B20" s="3" t="s">
        <v>18</v>
      </c>
      <c r="C20" s="5">
        <v>248.86</v>
      </c>
    </row>
    <row r="21" spans="1:3" x14ac:dyDescent="0.3">
      <c r="A21" s="3"/>
      <c r="B21" s="7" t="s">
        <v>19</v>
      </c>
      <c r="C21" s="6">
        <f>SUM(C14:C20)</f>
        <v>219672.24999999997</v>
      </c>
    </row>
  </sheetData>
  <mergeCells count="2">
    <mergeCell ref="A2:B2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03B6-8154-4DA3-B2C1-E58C135C1512}">
  <dimension ref="A2:F21"/>
  <sheetViews>
    <sheetView tabSelected="1" workbookViewId="0">
      <selection activeCell="C2" sqref="C2"/>
    </sheetView>
  </sheetViews>
  <sheetFormatPr defaultColWidth="9" defaultRowHeight="14.4" x14ac:dyDescent="0.3"/>
  <cols>
    <col min="1" max="1" width="19.33203125" customWidth="1"/>
    <col min="2" max="2" width="49.109375" bestFit="1" customWidth="1"/>
    <col min="3" max="3" width="14.88671875" customWidth="1"/>
    <col min="5" max="6" width="10" bestFit="1" customWidth="1"/>
    <col min="7" max="7" width="8.88671875" customWidth="1"/>
    <col min="8" max="8" width="14.109375" customWidth="1"/>
  </cols>
  <sheetData>
    <row r="2" spans="1:3" x14ac:dyDescent="0.3">
      <c r="A2" s="9" t="s">
        <v>0</v>
      </c>
      <c r="B2" s="9"/>
      <c r="C2" s="8" t="s">
        <v>26</v>
      </c>
    </row>
    <row r="4" spans="1:3" x14ac:dyDescent="0.3">
      <c r="A4" s="8" t="s">
        <v>1</v>
      </c>
      <c r="B4" s="2" t="s">
        <v>2</v>
      </c>
    </row>
    <row r="5" spans="1:3" x14ac:dyDescent="0.3">
      <c r="A5" s="8" t="s">
        <v>3</v>
      </c>
      <c r="B5" s="2" t="s">
        <v>4</v>
      </c>
    </row>
    <row r="6" spans="1:3" x14ac:dyDescent="0.3">
      <c r="A6" s="8" t="s">
        <v>5</v>
      </c>
      <c r="B6" s="2" t="s">
        <v>6</v>
      </c>
    </row>
    <row r="7" spans="1:3" x14ac:dyDescent="0.3">
      <c r="A7" s="8" t="s">
        <v>7</v>
      </c>
      <c r="B7" s="2">
        <v>78553804115</v>
      </c>
    </row>
    <row r="9" spans="1:3" x14ac:dyDescent="0.3">
      <c r="A9" s="8" t="s">
        <v>8</v>
      </c>
      <c r="B9" s="3" t="s">
        <v>9</v>
      </c>
    </row>
    <row r="10" spans="1:3" x14ac:dyDescent="0.3">
      <c r="A10" s="8" t="s">
        <v>10</v>
      </c>
      <c r="B10" s="3" t="s">
        <v>11</v>
      </c>
    </row>
    <row r="12" spans="1:3" x14ac:dyDescent="0.3">
      <c r="A12" s="9" t="s">
        <v>12</v>
      </c>
      <c r="B12" s="9"/>
    </row>
    <row r="14" spans="1:3" x14ac:dyDescent="0.3">
      <c r="A14" s="4">
        <v>3111</v>
      </c>
      <c r="B14" s="3" t="s">
        <v>20</v>
      </c>
      <c r="C14" s="5">
        <f>131493.08+577+16900.18</f>
        <v>148970.25999999998</v>
      </c>
    </row>
    <row r="15" spans="1:3" x14ac:dyDescent="0.3">
      <c r="A15" s="4">
        <v>3113</v>
      </c>
      <c r="B15" s="3" t="s">
        <v>13</v>
      </c>
      <c r="C15" s="5">
        <v>3931.24</v>
      </c>
    </row>
    <row r="16" spans="1:3" x14ac:dyDescent="0.3">
      <c r="A16" s="4">
        <v>3114</v>
      </c>
      <c r="B16" s="3" t="s">
        <v>14</v>
      </c>
      <c r="C16" s="5">
        <f>702.92+2171.75</f>
        <v>2874.67</v>
      </c>
    </row>
    <row r="17" spans="1:6" x14ac:dyDescent="0.3">
      <c r="A17" s="4">
        <v>3121</v>
      </c>
      <c r="B17" s="3" t="s">
        <v>15</v>
      </c>
      <c r="C17" s="5">
        <f>1500+1888.58+441.44</f>
        <v>3830.02</v>
      </c>
    </row>
    <row r="18" spans="1:6" x14ac:dyDescent="0.3">
      <c r="A18" s="4">
        <v>3132</v>
      </c>
      <c r="B18" s="3" t="s">
        <v>16</v>
      </c>
      <c r="C18" s="5">
        <v>25703.07</v>
      </c>
    </row>
    <row r="19" spans="1:6" x14ac:dyDescent="0.3">
      <c r="A19" s="4">
        <v>3212</v>
      </c>
      <c r="B19" s="3" t="s">
        <v>17</v>
      </c>
      <c r="C19" s="5">
        <f>287.91+4462.54</f>
        <v>4750.45</v>
      </c>
    </row>
    <row r="20" spans="1:6" x14ac:dyDescent="0.3">
      <c r="A20" s="4">
        <v>1291</v>
      </c>
      <c r="B20" s="3" t="s">
        <v>18</v>
      </c>
      <c r="C20" s="5">
        <v>153.11000000000001</v>
      </c>
    </row>
    <row r="21" spans="1:6" x14ac:dyDescent="0.3">
      <c r="A21" s="3"/>
      <c r="B21" s="8" t="s">
        <v>19</v>
      </c>
      <c r="C21" s="6">
        <f>SUM(C14:C20)</f>
        <v>190212.81999999998</v>
      </c>
      <c r="E21" s="10"/>
      <c r="F21" s="10"/>
    </row>
  </sheetData>
  <mergeCells count="2">
    <mergeCell ref="A2:B2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01-2026</vt:lpstr>
      <vt:lpstr>02-2026</vt:lpstr>
      <vt:lpstr>03-2026</vt:lpstr>
      <vt:lpstr>04-2026</vt:lpstr>
      <vt:lpstr>05-2026</vt:lpstr>
      <vt:lpstr>06-2026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TEA</cp:lastModifiedBy>
  <dcterms:created xsi:type="dcterms:W3CDTF">2024-02-20T11:28:00Z</dcterms:created>
  <dcterms:modified xsi:type="dcterms:W3CDTF">2026-07-20T17:40:02Z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1A2433DB3D5447E2ADB83B21AAB86A4D_12</vt:lpwstr>
  </property>
  <property fmtid="{D5CDD505-2E9C-101B-9397-08002B2CF9AE}" pid="3" name="KSOProductBuildVer">
    <vt:lpwstr>1033-12.2.0.19805</vt:lpwstr>
  </property>
</Properties>
</file>